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List1" sheetId="1" r:id="rId1"/>
    <sheet name="List1 (2)" sheetId="4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D15" i="4" l="1"/>
  <c r="D14" i="4"/>
  <c r="C15" i="4"/>
  <c r="C14" i="4"/>
  <c r="B15" i="4"/>
  <c r="B14" i="4"/>
  <c r="D11" i="4"/>
  <c r="D10" i="4"/>
  <c r="C11" i="4"/>
  <c r="C10" i="4"/>
  <c r="B11" i="4"/>
  <c r="B10" i="4"/>
  <c r="D7" i="4"/>
  <c r="D6" i="4"/>
  <c r="B7" i="4"/>
  <c r="B6" i="4"/>
  <c r="D15" i="1" l="1"/>
  <c r="C15" i="1"/>
  <c r="B15" i="1"/>
  <c r="D11" i="1"/>
  <c r="C11" i="1"/>
  <c r="B11" i="1"/>
  <c r="D7" i="1"/>
  <c r="C7" i="1"/>
  <c r="B7" i="1"/>
  <c r="D14" i="1"/>
  <c r="C14" i="1"/>
  <c r="B14" i="1"/>
  <c r="D10" i="1"/>
  <c r="C10" i="1"/>
  <c r="B10" i="1"/>
  <c r="B6" i="1"/>
  <c r="D6" i="1"/>
  <c r="C6" i="1"/>
</calcChain>
</file>

<file path=xl/sharedStrings.xml><?xml version="1.0" encoding="utf-8"?>
<sst xmlns="http://schemas.openxmlformats.org/spreadsheetml/2006/main" count="43" uniqueCount="15">
  <si>
    <t>popelnice o velikosti 110l</t>
  </si>
  <si>
    <t>1x za měsíc</t>
  </si>
  <si>
    <t>1x za 14 dní</t>
  </si>
  <si>
    <t>každý týden</t>
  </si>
  <si>
    <t>četnost svozů</t>
  </si>
  <si>
    <t>nová cena za rok</t>
  </si>
  <si>
    <t>popelnice o velikosti 120l</t>
  </si>
  <si>
    <t>popelnice o velikosti 240l</t>
  </si>
  <si>
    <t>nová cena za rok + pronájem popelnice od fi. ELIOD s.r.o.</t>
  </si>
  <si>
    <t>Nové ceny od 1.1.2022 za svoz komunálního odpadu v obci Zruč-Senec</t>
  </si>
  <si>
    <t>Jednorázové známky se k 1.1.2022 ruší</t>
  </si>
  <si>
    <t>nová cena za 1/2 roku</t>
  </si>
  <si>
    <t>nová cena za 1/2 roku + pronájem popelnice od fi. ELIOD s.r.o.</t>
  </si>
  <si>
    <t>Nově bude probíhat fakturace v červnu a v prosinci !</t>
  </si>
  <si>
    <t>Jednorázové známky se k 1.1.2022 ruší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</si>
</sst>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3" sqref="B23"/>
    </sheetView>
  </sheetViews>
  <sheetFormatPr defaultRowHeight="15" x14ac:dyDescent="0.25"/>
  <cols>
    <col min="1" max="1" width="50.42578125" customWidth="1"/>
    <col min="2" max="2" width="14" customWidth="1"/>
    <col min="3" max="3" width="13.28515625" customWidth="1"/>
    <col min="4" max="4" width="14" customWidth="1"/>
  </cols>
  <sheetData>
    <row r="1" spans="1:4" x14ac:dyDescent="0.25">
      <c r="A1" s="9" t="s">
        <v>9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x14ac:dyDescent="0.25">
      <c r="B4" s="8" t="s">
        <v>4</v>
      </c>
      <c r="C4" s="8"/>
      <c r="D4" s="8"/>
    </row>
    <row r="5" spans="1:4" x14ac:dyDescent="0.25">
      <c r="A5" s="4" t="s">
        <v>0</v>
      </c>
      <c r="B5" s="1" t="s">
        <v>1</v>
      </c>
      <c r="C5" s="1" t="s">
        <v>2</v>
      </c>
      <c r="D5" s="1" t="s">
        <v>3</v>
      </c>
    </row>
    <row r="6" spans="1:4" x14ac:dyDescent="0.25">
      <c r="A6" t="s">
        <v>5</v>
      </c>
      <c r="B6" s="2">
        <f>0.55*110*12</f>
        <v>726.00000000000011</v>
      </c>
      <c r="C6" s="2">
        <f>0.55*110*26</f>
        <v>1573.0000000000002</v>
      </c>
      <c r="D6" s="2">
        <f>0.55*110*52</f>
        <v>3146.0000000000005</v>
      </c>
    </row>
    <row r="7" spans="1:4" x14ac:dyDescent="0.25">
      <c r="A7" t="s">
        <v>8</v>
      </c>
      <c r="B7" s="2">
        <f>0.55*110*12+240</f>
        <v>966.00000000000011</v>
      </c>
      <c r="C7" s="2">
        <f>0.55*110*26+240</f>
        <v>1813.0000000000002</v>
      </c>
      <c r="D7" s="2">
        <f>0.55*110*52+240</f>
        <v>3386.0000000000005</v>
      </c>
    </row>
    <row r="8" spans="1:4" x14ac:dyDescent="0.25">
      <c r="B8" s="1"/>
      <c r="C8" s="1"/>
      <c r="D8" s="1"/>
    </row>
    <row r="9" spans="1:4" x14ac:dyDescent="0.25">
      <c r="A9" s="4" t="s">
        <v>6</v>
      </c>
      <c r="B9" s="1" t="s">
        <v>1</v>
      </c>
      <c r="C9" s="1" t="s">
        <v>2</v>
      </c>
      <c r="D9" s="1" t="s">
        <v>3</v>
      </c>
    </row>
    <row r="10" spans="1:4" x14ac:dyDescent="0.25">
      <c r="A10" t="s">
        <v>5</v>
      </c>
      <c r="B10" s="2">
        <f>0.55*120*12</f>
        <v>792</v>
      </c>
      <c r="C10" s="2">
        <f>0.55*120*26</f>
        <v>1716</v>
      </c>
      <c r="D10" s="2">
        <f>0.55*120*52</f>
        <v>3432</v>
      </c>
    </row>
    <row r="11" spans="1:4" x14ac:dyDescent="0.25">
      <c r="A11" t="s">
        <v>8</v>
      </c>
      <c r="B11" s="2">
        <f>0.55*120*12+240</f>
        <v>1032</v>
      </c>
      <c r="C11" s="2">
        <f>0.55*120*26+240</f>
        <v>1956</v>
      </c>
      <c r="D11" s="2">
        <f>0.55*120*52+240</f>
        <v>3672</v>
      </c>
    </row>
    <row r="12" spans="1:4" x14ac:dyDescent="0.25">
      <c r="B12" s="1"/>
      <c r="C12" s="1"/>
      <c r="D12" s="1"/>
    </row>
    <row r="13" spans="1:4" x14ac:dyDescent="0.25">
      <c r="A13" s="4" t="s">
        <v>7</v>
      </c>
      <c r="B13" s="1" t="s">
        <v>1</v>
      </c>
      <c r="C13" s="1" t="s">
        <v>2</v>
      </c>
      <c r="D13" s="1" t="s">
        <v>3</v>
      </c>
    </row>
    <row r="14" spans="1:4" x14ac:dyDescent="0.25">
      <c r="A14" t="s">
        <v>5</v>
      </c>
      <c r="B14" s="2">
        <f>0.55*120*12*2</f>
        <v>1584</v>
      </c>
      <c r="C14" s="2">
        <f>0.55*120*26*2</f>
        <v>3432</v>
      </c>
      <c r="D14" s="2">
        <f>0.55*120*52*2</f>
        <v>6864</v>
      </c>
    </row>
    <row r="15" spans="1:4" x14ac:dyDescent="0.25">
      <c r="A15" t="s">
        <v>8</v>
      </c>
      <c r="B15" s="2">
        <f>0.55*120*12*2+240</f>
        <v>1824</v>
      </c>
      <c r="C15" s="2">
        <f>0.55*120*26*2+240</f>
        <v>3672</v>
      </c>
      <c r="D15" s="2">
        <f>0.55*120*52*2+240</f>
        <v>7104</v>
      </c>
    </row>
    <row r="17" spans="1:1" x14ac:dyDescent="0.25">
      <c r="A17" s="4" t="s">
        <v>10</v>
      </c>
    </row>
  </sheetData>
  <mergeCells count="2">
    <mergeCell ref="B4:D4"/>
    <mergeCell ref="A1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17" sqref="A17"/>
    </sheetView>
  </sheetViews>
  <sheetFormatPr defaultRowHeight="15" x14ac:dyDescent="0.25"/>
  <cols>
    <col min="1" max="1" width="76.7109375" customWidth="1"/>
    <col min="2" max="2" width="17" customWidth="1"/>
    <col min="3" max="3" width="16.85546875" customWidth="1"/>
    <col min="4" max="4" width="17.5703125" customWidth="1"/>
  </cols>
  <sheetData>
    <row r="1" spans="1:4" x14ac:dyDescent="0.25">
      <c r="A1" s="10" t="s">
        <v>9</v>
      </c>
      <c r="B1" s="10"/>
      <c r="C1" s="10"/>
      <c r="D1" s="10"/>
    </row>
    <row r="2" spans="1:4" x14ac:dyDescent="0.25">
      <c r="A2" s="10"/>
      <c r="B2" s="10"/>
      <c r="C2" s="10"/>
      <c r="D2" s="10"/>
    </row>
    <row r="4" spans="1:4" ht="21" x14ac:dyDescent="0.35">
      <c r="A4" s="5"/>
      <c r="B4" s="9" t="s">
        <v>4</v>
      </c>
      <c r="C4" s="9"/>
      <c r="D4" s="9"/>
    </row>
    <row r="5" spans="1:4" ht="21" x14ac:dyDescent="0.35">
      <c r="A5" s="6" t="s">
        <v>0</v>
      </c>
      <c r="B5" s="3" t="s">
        <v>1</v>
      </c>
      <c r="C5" s="3" t="s">
        <v>2</v>
      </c>
      <c r="D5" s="3" t="s">
        <v>3</v>
      </c>
    </row>
    <row r="6" spans="1:4" ht="21" x14ac:dyDescent="0.35">
      <c r="A6" s="5" t="s">
        <v>11</v>
      </c>
      <c r="B6" s="7">
        <f>0.55*110*12/2</f>
        <v>363.00000000000006</v>
      </c>
      <c r="C6" s="7">
        <v>787</v>
      </c>
      <c r="D6" s="7">
        <f>0.55*110*52/2</f>
        <v>1573.0000000000002</v>
      </c>
    </row>
    <row r="7" spans="1:4" ht="21" x14ac:dyDescent="0.35">
      <c r="A7" s="5" t="s">
        <v>12</v>
      </c>
      <c r="B7" s="7">
        <f>0.55*110*12/2+120</f>
        <v>483.00000000000006</v>
      </c>
      <c r="C7" s="7">
        <v>907</v>
      </c>
      <c r="D7" s="7">
        <f>0.55*110*52/2+120</f>
        <v>1693.0000000000002</v>
      </c>
    </row>
    <row r="8" spans="1:4" ht="21" x14ac:dyDescent="0.35">
      <c r="A8" s="5"/>
      <c r="B8" s="3"/>
      <c r="C8" s="3"/>
      <c r="D8" s="3"/>
    </row>
    <row r="9" spans="1:4" ht="21" x14ac:dyDescent="0.35">
      <c r="A9" s="6" t="s">
        <v>6</v>
      </c>
      <c r="B9" s="3" t="s">
        <v>1</v>
      </c>
      <c r="C9" s="3" t="s">
        <v>2</v>
      </c>
      <c r="D9" s="3" t="s">
        <v>3</v>
      </c>
    </row>
    <row r="10" spans="1:4" ht="21" x14ac:dyDescent="0.35">
      <c r="A10" s="5" t="s">
        <v>11</v>
      </c>
      <c r="B10" s="7">
        <f>0.55*120*12/2</f>
        <v>396</v>
      </c>
      <c r="C10" s="7">
        <f>0.55*120*26/2</f>
        <v>858</v>
      </c>
      <c r="D10" s="7">
        <f>0.55*120*52/2</f>
        <v>1716</v>
      </c>
    </row>
    <row r="11" spans="1:4" ht="21" x14ac:dyDescent="0.35">
      <c r="A11" s="5" t="s">
        <v>12</v>
      </c>
      <c r="B11" s="7">
        <f>0.55*120*12/2+120</f>
        <v>516</v>
      </c>
      <c r="C11" s="7">
        <f>0.55*120*26/2+120</f>
        <v>978</v>
      </c>
      <c r="D11" s="7">
        <f>0.55*120*52/2+120</f>
        <v>1836</v>
      </c>
    </row>
    <row r="12" spans="1:4" ht="21" x14ac:dyDescent="0.35">
      <c r="A12" s="5"/>
      <c r="B12" s="3"/>
      <c r="C12" s="3"/>
      <c r="D12" s="3"/>
    </row>
    <row r="13" spans="1:4" ht="21" x14ac:dyDescent="0.35">
      <c r="A13" s="6" t="s">
        <v>7</v>
      </c>
      <c r="B13" s="3" t="s">
        <v>1</v>
      </c>
      <c r="C13" s="3" t="s">
        <v>2</v>
      </c>
      <c r="D13" s="3" t="s">
        <v>3</v>
      </c>
    </row>
    <row r="14" spans="1:4" ht="21" x14ac:dyDescent="0.35">
      <c r="A14" s="5" t="s">
        <v>11</v>
      </c>
      <c r="B14" s="7">
        <f>0.55*120*12*2/2</f>
        <v>792</v>
      </c>
      <c r="C14" s="7">
        <f>0.55*120*26*2/2</f>
        <v>1716</v>
      </c>
      <c r="D14" s="7">
        <f>0.55*120*52*2/2</f>
        <v>3432</v>
      </c>
    </row>
    <row r="15" spans="1:4" ht="21" x14ac:dyDescent="0.35">
      <c r="A15" s="5" t="s">
        <v>12</v>
      </c>
      <c r="B15" s="7">
        <f>0.55*120*12*2/2+120</f>
        <v>912</v>
      </c>
      <c r="C15" s="7">
        <f>0.55*120*26*2/2+120</f>
        <v>1836</v>
      </c>
      <c r="D15" s="7">
        <f>0.55*120*52*2/2+120</f>
        <v>3552</v>
      </c>
    </row>
    <row r="16" spans="1:4" ht="21" x14ac:dyDescent="0.35">
      <c r="A16" s="5"/>
      <c r="B16" s="5"/>
      <c r="C16" s="5"/>
      <c r="D16" s="5"/>
    </row>
    <row r="17" spans="1:4" ht="21" x14ac:dyDescent="0.35">
      <c r="A17" s="6" t="s">
        <v>14</v>
      </c>
      <c r="B17" s="5"/>
      <c r="C17" s="5"/>
      <c r="D17" s="5"/>
    </row>
    <row r="20" spans="1:4" ht="21" x14ac:dyDescent="0.35">
      <c r="A20" s="6" t="s">
        <v>13</v>
      </c>
    </row>
  </sheetData>
  <mergeCells count="2">
    <mergeCell ref="A1:D2"/>
    <mergeCell ref="B4:D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List1 (2)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ucetnisvetlana</dc:creator>
  <cp:lastModifiedBy>ucetnisvetlana</cp:lastModifiedBy>
  <cp:lastPrinted>2021-12-29T11:17:36Z</cp:lastPrinted>
  <dcterms:created xsi:type="dcterms:W3CDTF">2021-11-23T06:46:12Z</dcterms:created>
  <dcterms:modified xsi:type="dcterms:W3CDTF">2021-12-29T11:17:40Z</dcterms:modified>
</cp:coreProperties>
</file>